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E14"/>
  <c r="D14"/>
  <c r="E13"/>
  <c r="D13"/>
  <c r="G10"/>
  <c r="G9"/>
  <c r="G8"/>
  <c r="G6"/>
  <c r="G5"/>
  <c r="G4"/>
  <c r="J10"/>
  <c r="I10"/>
  <c r="H10"/>
  <c r="J9"/>
  <c r="I9"/>
  <c r="H9"/>
  <c r="J8"/>
  <c r="I8"/>
  <c r="H8"/>
  <c r="J6"/>
  <c r="I6"/>
  <c r="H6"/>
  <c r="J5"/>
  <c r="I5"/>
  <c r="H5"/>
  <c r="J4"/>
  <c r="I4"/>
  <c r="H4"/>
  <c r="E10"/>
  <c r="D10"/>
  <c r="E9"/>
  <c r="D9"/>
  <c r="E8"/>
  <c r="D8"/>
  <c r="E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<sst xmlns="http://schemas.openxmlformats.org/spreadsheetml/2006/main" count="48" uniqueCount="43">
  <si>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</si>
  <si>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</si>
  <si>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</si>
  <si>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</si>
  <si>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</si>
  <si>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</si>
  <si>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</si>
  <si>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</si>
  <si>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</si>
  <si>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</si>
  <si>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</si>
  <si>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</si>
  <si>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</si>
  <si>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</si>
  <si>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</si>
  <si>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</si>
  <si>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</si>
  <si>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</si>
  <si>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</si>
  <si>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</si>
  <si>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</si>
  <si>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</si>
  <si>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</si>
  <si>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</si>
  <si>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</si>
  <si>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</si>
  <si>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</si>
  <si>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</si>
  <si>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фрукты</t>
  </si>
  <si>
    <t>гарнир</t>
  </si>
  <si>
    <t>3.7-60</t>
  </si>
  <si>
    <t>8.1-150</t>
  </si>
  <si>
    <t>5.1-200</t>
  </si>
  <si>
    <t>1.3-100</t>
  </si>
  <si>
    <t>Фрукты свежие (мандарины)</t>
  </si>
  <si>
    <t>18.1-25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</si>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</sst>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16</v>
      </c>
      <c r="F1" s="11"/>
      <c r="I1" t="s">
        <v>1</v>
      </c>
      <c r="J1" s="10">
        <v>44991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30</v>
      </c>
      <c r="D4" s="17" t="str">
        <f>'[1]ФРУКТЫ, ОВОЩИ'!$E$387</f>
        <v>Икра кабачковая консервированная</v>
      </c>
      <c r="E4" s="32">
        <f>'[1]ФРУКТЫ, ОВОЩИ'!$E$390</f>
        <v>60</v>
      </c>
      <c r="F4" s="22"/>
      <c r="G4" s="33">
        <f>'[1]ФРУКТЫ, ОВОЩИ'!$G$408</f>
        <v>58.2</v>
      </c>
      <c r="H4" s="33">
        <f>'[1]ФРУКТЫ, ОВОЩИ'!$A$408</f>
        <v>0.8</v>
      </c>
      <c r="I4" s="33">
        <f>'[1]ФРУКТЫ, ОВОЩИ'!$C$408</f>
        <v>4.2</v>
      </c>
      <c r="J4" s="33">
        <f>'[1]ФРУКТЫ, ОВОЩИ'!$E$408</f>
        <v>4.4000000000000004</v>
      </c>
    </row>
    <row r="5" spans="1:10">
      <c r="A5" s="2" t="s">
        <v>10</v>
      </c>
      <c r="B5" s="1"/>
      <c r="C5" s="32" t="s">
        <v>31</v>
      </c>
      <c r="D5" s="38" t="str">
        <f>'[1]ЯЙЦО, ТВОРОГ, КАШИ'!$E$11</f>
        <v>Омлет натуральный</v>
      </c>
      <c r="E5" s="32">
        <f>'[1]ЯЙЦО, ТВОРОГ, КАШИ'!$E$14</f>
        <v>150</v>
      </c>
      <c r="F5" s="23"/>
      <c r="G5" s="39">
        <f>'[1]ЯЙЦО, ТВОРОГ, КАШИ'!$G$32</f>
        <v>237.2</v>
      </c>
      <c r="H5" s="39">
        <f>'[1]ЯЙЦО, ТВОРОГ, КАШИ'!$A$32</f>
        <v>13.4</v>
      </c>
      <c r="I5" s="39">
        <f>'[1]ЯЙЦО, ТВОРОГ, КАШИ'!$C$32</f>
        <v>19.100000000000001</v>
      </c>
      <c r="J5" s="39">
        <f>'[1]ЯЙЦО, ТВОРОГ, КАШИ'!$E$32</f>
        <v>2.7352941176470589</v>
      </c>
    </row>
    <row r="6" spans="1:10">
      <c r="A6" s="3"/>
      <c r="B6" s="1" t="s">
        <v>24</v>
      </c>
      <c r="C6" s="31" t="s">
        <v>32</v>
      </c>
      <c r="D6" s="38" t="str">
        <f>[1]НАПИТКИ!$P$11</f>
        <v>Чай с сахаром</v>
      </c>
      <c r="E6" s="32">
        <f>[1]НАПИТКИ!$P$14</f>
        <v>200</v>
      </c>
      <c r="F6" s="23"/>
      <c r="G6" s="33">
        <f>[1]НАПИТКИ!$R$29</f>
        <v>61</v>
      </c>
      <c r="H6" s="33">
        <f>[1]НАПИТКИ!$L$29</f>
        <v>0</v>
      </c>
      <c r="I6" s="33">
        <f>[1]НАПИТКИ!$N$29</f>
        <v>0</v>
      </c>
      <c r="J6" s="33">
        <f>[1]НАПИТКИ!$P$29</f>
        <v>15.440000000000001</v>
      </c>
    </row>
    <row r="7" spans="1:10">
      <c r="A7" s="3"/>
      <c r="B7" s="1" t="s">
        <v>28</v>
      </c>
      <c r="C7" s="31" t="s">
        <v>33</v>
      </c>
      <c r="D7" s="17" t="s">
        <v>34</v>
      </c>
      <c r="E7" s="32">
        <f>'[1]ФРУКТЫ, ОВОЩИ'!$E$14</f>
        <v>100</v>
      </c>
      <c r="F7" s="23"/>
      <c r="G7" s="33">
        <v>31.9</v>
      </c>
      <c r="H7" s="33">
        <v>0.8</v>
      </c>
      <c r="I7" s="33">
        <v>0.2</v>
      </c>
      <c r="J7" s="33">
        <v>6.8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 t="s">
        <v>35</v>
      </c>
      <c r="D10" s="17" t="str">
        <f>'[1]ГАСТРОНОМИЯ, ВЫПЕЧКА'!$E$223</f>
        <v>Кондитерское изделие (печенье сахарное)</v>
      </c>
      <c r="E10" s="32">
        <f>'[1]ГАСТРОНОМИЯ, ВЫПЕЧКА'!$E$226</f>
        <v>25</v>
      </c>
      <c r="F10" s="23"/>
      <c r="G10" s="33">
        <f>'[1]ГАСТРОНОМИЯ, ВЫПЕЧКА'!$G$244</f>
        <v>106.2</v>
      </c>
      <c r="H10" s="33">
        <f>'[1]ГАСТРОНОМИЯ, ВЫПЕЧКА'!$A$244</f>
        <v>1.6</v>
      </c>
      <c r="I10" s="33">
        <f>'[1]ГАСТРОНОМИЯ, ВЫПЕЧКА'!$C$244</f>
        <v>3.3</v>
      </c>
      <c r="J10" s="33">
        <f>'[1]ГАСТРОНОМИЯ, ВЫПЕЧКА'!$E$244</f>
        <v>17.2</v>
      </c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615.6</v>
      </c>
      <c r="H12" s="20">
        <f>SUM(H4:H11)</f>
        <v>20.500000000000004</v>
      </c>
      <c r="I12" s="20">
        <f>SUM(I4:I11)</f>
        <v>27.3</v>
      </c>
      <c r="J12" s="21">
        <f>SUM(J4:J11)</f>
        <v>71.675294117647056</v>
      </c>
    </row>
    <row r="13" spans="1:10">
      <c r="A13" s="3" t="s">
        <v>11</v>
      </c>
      <c r="B13" s="6" t="s">
        <v>12</v>
      </c>
      <c r="C13" s="31" t="s">
        <v>36</v>
      </c>
      <c r="D13" s="40" t="str">
        <f>'[1]ФРУКТЫ, ОВОЩИ'!$E$261</f>
        <v>Салат из соленых огурцов с луком</v>
      </c>
      <c r="E13" s="32">
        <f>'[1]ФРУКТЫ, ОВОЩИ'!$E$222</f>
        <v>60</v>
      </c>
      <c r="F13" s="25"/>
      <c r="G13" s="33">
        <f>'[1]ФРУКТЫ, ОВОЩИ'!$G$282</f>
        <v>33.200000000000003</v>
      </c>
      <c r="H13" s="33">
        <f>'[1]ФРУКТЫ, ОВОЩИ'!$A$282</f>
        <v>0.5</v>
      </c>
      <c r="I13" s="33">
        <f>'[1]ФРУКТЫ, ОВОЩИ'!$C$282</f>
        <v>2.7</v>
      </c>
      <c r="J13" s="33">
        <f>'[1]ФРУКТЫ, ОВОЩИ'!$E$282</f>
        <v>1.5</v>
      </c>
    </row>
    <row r="14" spans="1:10">
      <c r="A14" s="3"/>
      <c r="B14" s="1" t="s">
        <v>13</v>
      </c>
      <c r="C14" s="31" t="s">
        <v>37</v>
      </c>
      <c r="D14" s="38" t="str">
        <f>[1]СУПЫ!$E$11</f>
        <v>Свекольник</v>
      </c>
      <c r="E14" s="32">
        <f>[1]СУПЫ!$E$14</f>
        <v>200</v>
      </c>
      <c r="F14" s="26"/>
      <c r="G14" s="44">
        <f>[1]СУПЫ!$G$30</f>
        <v>81.12</v>
      </c>
      <c r="H14" s="44">
        <f>[1]СУПЫ!$A$30</f>
        <v>1.8</v>
      </c>
      <c r="I14" s="44">
        <f>[1]СУПЫ!$C$30</f>
        <v>4.0999999999999996</v>
      </c>
      <c r="J14" s="44">
        <f>[1]СУПЫ!$E$30</f>
        <v>9.3000000000000007</v>
      </c>
    </row>
    <row r="15" spans="1:10">
      <c r="A15" s="3"/>
      <c r="B15" s="1" t="s">
        <v>14</v>
      </c>
      <c r="C15" s="31" t="s">
        <v>38</v>
      </c>
      <c r="D15" s="38" t="s">
        <v>39</v>
      </c>
      <c r="E15" s="32">
        <f>'[1]МЯСО, РЫБА'!$E$140</f>
        <v>90</v>
      </c>
      <c r="F15" s="26"/>
      <c r="G15" s="39">
        <f>'[1]МЯСО, РЫБА'!$G$156</f>
        <v>225.6</v>
      </c>
      <c r="H15" s="39">
        <f>'[1]МЯСО, РЫБА'!$A$156</f>
        <v>13.4</v>
      </c>
      <c r="I15" s="39">
        <f>'[1]МЯСО, РЫБА'!$C$156</f>
        <v>11.2</v>
      </c>
      <c r="J15" s="39">
        <f>'[1]МЯСО, РЫБА'!$E$156</f>
        <v>17.7</v>
      </c>
    </row>
    <row r="16" spans="1:10">
      <c r="A16" s="3"/>
      <c r="B16" s="1" t="s">
        <v>29</v>
      </c>
      <c r="C16" s="41" t="s">
        <v>40</v>
      </c>
      <c r="D16" s="42" t="str">
        <f>[1]ГАРНИРЫ!$E$182</f>
        <v>Рагу из овощей</v>
      </c>
      <c r="E16" s="43">
        <f>[1]ГАРНИРЫ!$E$185</f>
        <v>150</v>
      </c>
      <c r="F16" s="26"/>
      <c r="G16" s="44">
        <f>[1]ГАРНИРЫ!$G$205</f>
        <v>174.9</v>
      </c>
      <c r="H16" s="44">
        <f>[1]ГАРНИРЫ!$A$205</f>
        <v>2.6</v>
      </c>
      <c r="I16" s="44">
        <f>[1]ГАРНИРЫ!$C$205</f>
        <v>8.8000000000000007</v>
      </c>
      <c r="J16" s="44">
        <f>[1]ГАРНИРЫ!$E$205</f>
        <v>21.3</v>
      </c>
    </row>
    <row r="17" spans="1:13">
      <c r="A17" s="3"/>
      <c r="B17" s="1" t="s">
        <v>24</v>
      </c>
      <c r="C17" s="31" t="s">
        <v>41</v>
      </c>
      <c r="D17" s="17" t="str">
        <f>[1]НАПИТКИ!$P$220</f>
        <v>Сок фруктовый</v>
      </c>
      <c r="E17" s="32">
        <f>[1]НАПИТКИ!$P$223</f>
        <v>200</v>
      </c>
      <c r="F17" s="26"/>
      <c r="G17" s="33">
        <f>[1]НАПИТКИ!$R$241</f>
        <v>24.888888888888889</v>
      </c>
      <c r="H17" s="33">
        <f>[1]НАПИТКИ!$L$241</f>
        <v>2</v>
      </c>
      <c r="I17" s="33">
        <f>[1]НАПИТКИ!$N$241</f>
        <v>0.16666666666666666</v>
      </c>
      <c r="J17" s="33">
        <f>[1]НАПИТКИ!$P$241</f>
        <v>3.7777777777777777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 ht="25.5">
      <c r="A20" s="3"/>
      <c r="B20" s="16"/>
      <c r="C20" s="31"/>
      <c r="D20" s="17" t="s">
        <v>42</v>
      </c>
      <c r="E20" s="32">
        <v>18</v>
      </c>
      <c r="F20" s="27"/>
      <c r="G20" s="33">
        <v>92.8</v>
      </c>
      <c r="H20" s="33">
        <v>2.0699999999999998</v>
      </c>
      <c r="I20" s="33">
        <v>5.4</v>
      </c>
      <c r="J20" s="33">
        <v>7.4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793</v>
      </c>
      <c r="F21" s="20">
        <v>78.91</v>
      </c>
      <c r="G21" s="20">
        <f>SUM(G13:G20)</f>
        <v>796.58746031746034</v>
      </c>
      <c r="H21" s="20">
        <f>SUM(H13:H20)</f>
        <v>27.662857142857142</v>
      </c>
      <c r="I21" s="20">
        <f>SUM(I13:I20)</f>
        <v>33.052380952380958</v>
      </c>
      <c r="J21" s="21">
        <f>SUM(J13:J20)</f>
        <v>94.942063492063482</v>
      </c>
    </row>
    <row r="22" spans="1:13">
      <c r="E22" s="28">
        <f>E21+E12</f>
        <v>1343</v>
      </c>
      <c r="F22" s="29"/>
      <c r="G22" s="30">
        <f>G21+G12</f>
        <v>1412.1874603174604</v>
      </c>
      <c r="H22" s="30">
        <f>H21+H12</f>
        <v>48.162857142857149</v>
      </c>
      <c r="I22" s="30">
        <f>I21+I12</f>
        <v>60.352380952380955</v>
      </c>
      <c r="J22" s="30">
        <f>J21+J12</f>
        <v>166.61735760971055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2023-03-06T05:01:01Z</dcterms:modified>
</cp:coreProperties>
</file>