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8"/>
  <c r="G17"/>
  <c r="G16"/>
  <c r="G15"/>
  <c r="G14"/>
  <c r="G13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9"/>
  <c r="D19"/>
  <c r="E18"/>
  <c r="D18"/>
  <c r="E17"/>
  <c r="D17"/>
  <c r="E16"/>
  <c r="D16"/>
  <c r="E15"/>
  <c r="D15"/>
  <c r="E14"/>
  <c r="D14"/>
  <c r="E13"/>
  <c r="D13"/>
  <c r="G10"/>
  <c r="G9"/>
  <c r="G8"/>
  <c r="G7"/>
  <c r="G6"/>
  <c r="G5"/>
  <c r="G4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D5"/>
  <c r="E4"/>
  <c r="D4"/>
  <c r="H12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<sst xmlns="http://schemas.openxmlformats.org/spreadsheetml/2006/main" count="48" uniqueCount="42">
  <si>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</si>
  <si>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</si>
  <si>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</si>
  <si>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</si>
  <si>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</si>
  <si>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</si>
  <si>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</si>
  <si>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</si>
  <si>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</si>
  <si>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</si>
  <si>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</si>
  <si>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</si>
  <si>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</si>
  <si>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</si>
  <si>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</si>
  <si>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</si>
  <si>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</si>
  <si>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</si>
  <si>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</si>
  <si>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</si>
  <si>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</si>
  <si>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</si>
  <si>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</si>
  <si>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</si>
  <si>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</si>
  <si>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</si>
  <si>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</si>
  <si>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</si>
  <si>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</si>
  <si>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>3.3-60</t>
  </si>
  <si>
    <t>16.5-60</t>
  </si>
  <si>
    <t xml:space="preserve">гарнир </t>
  </si>
  <si>
    <t>3.9-60</t>
  </si>
  <si>
    <t>12.15-100</t>
  </si>
  <si>
    <t>50/50</t>
  </si>
  <si>
    <t>13.7-150</t>
  </si>
  <si>
    <t>5.6-200</t>
  </si>
  <si>
    <t>Слойка с начинкой фруктовой</t>
  </si>
  <si>
    <t>10.7-200</t>
  </si>
  <si>
    <t>12.10-90</t>
  </si>
  <si>
    <t>13.2-150</t>
  </si>
  <si>
    <t>5.11-200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</si>
</sst>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5.46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16</v>
      </c>
      <c r="F1" s="11"/>
      <c r="I1" t="s">
        <v>1</v>
      </c>
      <c r="J1" s="10">
        <v>44945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35" t="s">
        <v>32</v>
      </c>
      <c r="D4" s="20" t="str">
        <f>'[1]ФРУКТЫ, ОВОЩИ'!$E$473</f>
        <v>Салат витаминный</v>
      </c>
      <c r="E4" s="35">
        <f>'[1]ФРУКТЫ, ОВОЩИ'!$E$348</f>
        <v>60</v>
      </c>
      <c r="F4" s="26"/>
      <c r="G4" s="36">
        <f>'[1]ФРУКТЫ, ОВОЩИ'!$G$494</f>
        <v>69.12</v>
      </c>
      <c r="H4" s="36">
        <f>'[1]ФРУКТЫ, ОВОЩИ'!$A$494</f>
        <v>0.66</v>
      </c>
      <c r="I4" s="36">
        <f>'[1]ФРУКТЫ, ОВОЩИ'!$C$494</f>
        <v>5.46</v>
      </c>
      <c r="J4" s="36">
        <f>'[1]ФРУКТЫ, ОВОЩИ'!$E$494</f>
        <v>6.36</v>
      </c>
    </row>
    <row r="5" spans="1:10">
      <c r="A5" s="2" t="s">
        <v>10</v>
      </c>
      <c r="B5" s="1" t="s">
        <v>26</v>
      </c>
      <c r="C5" s="47" t="s">
        <v>33</v>
      </c>
      <c r="D5" s="42" t="str">
        <f>'[1]МЯСО, РЫБА'!$E$585</f>
        <v>Рыба, тушенная в томате с овощами</v>
      </c>
      <c r="E5" s="38" t="s">
        <v>34</v>
      </c>
      <c r="F5" s="27"/>
      <c r="G5" s="43">
        <f>'[1]МЯСО, РЫБА'!$G$604</f>
        <v>99.7</v>
      </c>
      <c r="H5" s="43">
        <f>'[1]МЯСО, РЫБА'!$A$604</f>
        <v>8.1999999999999993</v>
      </c>
      <c r="I5" s="43">
        <f>'[1]МЯСО, РЫБА'!$C$604</f>
        <v>5.7</v>
      </c>
      <c r="J5" s="43">
        <f>'[1]МЯСО, РЫБА'!$E$604</f>
        <v>3.8</v>
      </c>
    </row>
    <row r="6" spans="1:10">
      <c r="A6" s="3"/>
      <c r="B6" s="1" t="s">
        <v>31</v>
      </c>
      <c r="C6" s="19" t="s">
        <v>35</v>
      </c>
      <c r="D6" s="48" t="str">
        <f>[1]ГАРНИРЫ!$E$269</f>
        <v>Картофель отварной</v>
      </c>
      <c r="E6" s="38">
        <f>[1]ГАРНИРЫ!$E$272</f>
        <v>150</v>
      </c>
      <c r="F6" s="27"/>
      <c r="G6" s="43">
        <f>[1]ГАРНИРЫ!$G$289</f>
        <v>153</v>
      </c>
      <c r="H6" s="43">
        <f>[1]ГАРНИРЫ!$A$289</f>
        <v>2.8</v>
      </c>
      <c r="I6" s="43">
        <f>[1]ГАРНИРЫ!$C$289</f>
        <v>4.8</v>
      </c>
      <c r="J6" s="43">
        <f>[1]ГАРНИРЫ!$E$289</f>
        <v>24.6</v>
      </c>
    </row>
    <row r="7" spans="1:10">
      <c r="A7" s="3"/>
      <c r="B7" s="1" t="s">
        <v>24</v>
      </c>
      <c r="C7" s="18" t="s">
        <v>36</v>
      </c>
      <c r="D7" s="20" t="str">
        <f>[1]НАПИТКИ!$P$220</f>
        <v>Сок фруктовый</v>
      </c>
      <c r="E7" s="35">
        <f>[1]НАПИТКИ!$P$223</f>
        <v>200</v>
      </c>
      <c r="F7" s="27"/>
      <c r="G7" s="36">
        <f>[1]НАПИТКИ!$R$241</f>
        <v>24.888888888888889</v>
      </c>
      <c r="H7" s="36">
        <f>[1]НАПИТКИ!$L$241</f>
        <v>2</v>
      </c>
      <c r="I7" s="36">
        <f>[1]НАПИТКИ!$N$241</f>
        <v>0.16666666666666666</v>
      </c>
      <c r="J7" s="36">
        <f>[1]НАПИТКИ!$P$241</f>
        <v>3.7777777777777777</v>
      </c>
    </row>
    <row r="8" spans="1:10">
      <c r="A8" s="3"/>
      <c r="B8" s="1" t="s">
        <v>17</v>
      </c>
      <c r="C8" s="18" t="s">
        <v>20</v>
      </c>
      <c r="D8" s="20" t="str">
        <f>'[1]ГАСТРОНОМИЯ, ВЫПЕЧКА'!$E$52</f>
        <v>Хлеб пшеничный</v>
      </c>
      <c r="E8" s="35">
        <f>'[1]ГАСТРОНОМИЯ, ВЫПЕЧКА'!$E$54</f>
        <v>35</v>
      </c>
      <c r="F8" s="16"/>
      <c r="G8" s="36">
        <f>'[1]ГАСТРОНОМИЯ, ВЫПЕЧКА'!$G$72</f>
        <v>73</v>
      </c>
      <c r="H8" s="36">
        <f>'[1]ГАСТРОНОМИЯ, ВЫПЕЧКА'!$A$72</f>
        <v>0.3</v>
      </c>
      <c r="I8" s="36">
        <f>'[1]ГАСТРОНОМИЯ, ВЫПЕЧКА'!$C$72</f>
        <v>0.04</v>
      </c>
      <c r="J8" s="36">
        <f>'[1]ГАСТРОНОМИЯ, ВЫПЕЧКА'!$E$72</f>
        <v>17</v>
      </c>
    </row>
    <row r="9" spans="1:10">
      <c r="A9" s="3"/>
      <c r="B9" s="13" t="s">
        <v>15</v>
      </c>
      <c r="C9" s="18" t="s">
        <v>21</v>
      </c>
      <c r="D9" s="20" t="str">
        <f>'[1]ГАСТРОНОМИЯ, ВЫПЕЧКА'!$E$11</f>
        <v>Хлеб ржано-пшеничный</v>
      </c>
      <c r="E9" s="35">
        <f>'[1]ГАСТРОНОМИЯ, ВЫПЕЧКА'!$E$13</f>
        <v>20</v>
      </c>
      <c r="F9" s="16"/>
      <c r="G9" s="36">
        <f>'[1]ГАСТРОНОМИЯ, ВЫПЕЧКА'!$G$31</f>
        <v>35</v>
      </c>
      <c r="H9" s="36">
        <f>'[1]ГАСТРОНОМИЯ, ВЫПЕЧКА'!$A$31</f>
        <v>1</v>
      </c>
      <c r="I9" s="36">
        <f>'[1]ГАСТРОНОМИЯ, ВЫПЕЧКА'!$C$31</f>
        <v>0.7</v>
      </c>
      <c r="J9" s="36">
        <f>'[1]ГАСТРОНОМИЯ, ВЫПЕЧКА'!$E$31</f>
        <v>6.7</v>
      </c>
    </row>
    <row r="10" spans="1:10">
      <c r="A10" s="3"/>
      <c r="B10" s="1"/>
      <c r="C10" s="18" t="s">
        <v>30</v>
      </c>
      <c r="D10" s="39" t="s">
        <v>37</v>
      </c>
      <c r="E10" s="35">
        <v>60</v>
      </c>
      <c r="F10" s="27"/>
      <c r="G10" s="36">
        <f>'[1]ГАСТРОНОМИЯ, ВЫПЕЧКА'!$G$372</f>
        <v>117</v>
      </c>
      <c r="H10" s="36">
        <f>'[1]ГАСТРОНОМИЯ, ВЫПЕЧКА'!$A$372</f>
        <v>0.5</v>
      </c>
      <c r="I10" s="36">
        <f>'[1]ГАСТРОНОМИЯ, ВЫПЕЧКА'!$C$372</f>
        <v>1.2</v>
      </c>
      <c r="J10" s="36">
        <f>'[1]ГАСТРОНОМИЯ, ВЫПЕЧКА'!$E$372</f>
        <v>13.6</v>
      </c>
    </row>
    <row r="11" spans="1:10" ht="15.75" thickBot="1">
      <c r="A11" s="4"/>
      <c r="B11" s="1"/>
      <c r="C11" s="18"/>
      <c r="D11" s="20"/>
      <c r="E11" s="25"/>
      <c r="F11" s="27"/>
      <c r="G11" s="36"/>
      <c r="H11" s="37"/>
      <c r="I11" s="37"/>
      <c r="J11" s="37"/>
    </row>
    <row r="12" spans="1:10" ht="15.75" thickBot="1">
      <c r="A12" s="4"/>
      <c r="B12" s="5"/>
      <c r="C12" s="15"/>
      <c r="D12" s="28" t="s">
        <v>25</v>
      </c>
      <c r="E12" s="22">
        <v>550</v>
      </c>
      <c r="F12" s="21">
        <v>75.260000000000005</v>
      </c>
      <c r="G12" s="23">
        <f>SUM(G4:G11)</f>
        <v>571.70888888888885</v>
      </c>
      <c r="H12" s="23">
        <f>SUM(H4:H11)</f>
        <v>15.46</v>
      </c>
      <c r="I12" s="23">
        <f>SUM(I4:I11)</f>
        <v>18.066666666666666</v>
      </c>
      <c r="J12" s="24">
        <f>SUM(J4:J11)</f>
        <v>75.837777777777788</v>
      </c>
    </row>
    <row r="13" spans="1:10">
      <c r="A13" s="3" t="s">
        <v>11</v>
      </c>
      <c r="B13" s="6" t="s">
        <v>12</v>
      </c>
      <c r="C13" s="18" t="s">
        <v>29</v>
      </c>
      <c r="D13" s="41" t="str">
        <f>'[1]ФРУКТЫ, ОВОЩИ'!$E$219</f>
        <v>Салат из свежих огурцов</v>
      </c>
      <c r="E13" s="35">
        <f>'[1]ФРУКТЫ, ОВОЩИ'!$E$222</f>
        <v>60</v>
      </c>
      <c r="F13" s="29"/>
      <c r="G13" s="36">
        <f>'[1]ФРУКТЫ, ОВОЩИ'!$G$240</f>
        <v>56.3</v>
      </c>
      <c r="H13" s="36">
        <f>'[1]ФРУКТЫ, ОВОЩИ'!$A$240</f>
        <v>0.5</v>
      </c>
      <c r="I13" s="36">
        <f>'[1]ФРУКТЫ, ОВОЩИ'!$C$240</f>
        <v>5.4</v>
      </c>
      <c r="J13" s="36">
        <f>'[1]ФРУКТЫ, ОВОЩИ'!$E$240</f>
        <v>1.4</v>
      </c>
    </row>
    <row r="14" spans="1:10">
      <c r="A14" s="3"/>
      <c r="B14" s="1" t="s">
        <v>13</v>
      </c>
      <c r="C14" s="18" t="s">
        <v>38</v>
      </c>
      <c r="D14" s="39" t="str">
        <f>[1]СУПЫ!$E$262</f>
        <v>Суп картофельный с бобовыми (горох)</v>
      </c>
      <c r="E14" s="35">
        <f>[1]СУПЫ!$E$265</f>
        <v>200</v>
      </c>
      <c r="F14" s="30"/>
      <c r="G14" s="43">
        <f>[1]СУПЫ!$G$283</f>
        <v>98.9</v>
      </c>
      <c r="H14" s="43">
        <f>[1]СУПЫ!$A$283</f>
        <v>4.5999999999999996</v>
      </c>
      <c r="I14" s="43">
        <f>[1]СУПЫ!$C$283</f>
        <v>3.3</v>
      </c>
      <c r="J14" s="43">
        <f>[1]СУПЫ!$E$283</f>
        <v>12.6</v>
      </c>
    </row>
    <row r="15" spans="1:10">
      <c r="A15" s="3"/>
      <c r="B15" s="1" t="s">
        <v>14</v>
      </c>
      <c r="C15" s="18" t="s">
        <v>39</v>
      </c>
      <c r="D15" s="20" t="str">
        <f>'[1]МЯСО, РЫБА'!$E$379</f>
        <v>Курица в соусе с томатом</v>
      </c>
      <c r="E15" s="35">
        <f>'[1]МЯСО, РЫБА'!$E$382</f>
        <v>90</v>
      </c>
      <c r="F15" s="30"/>
      <c r="G15" s="40">
        <f>'[1]МЯСО, РЫБА'!$G$398</f>
        <v>225.7</v>
      </c>
      <c r="H15" s="40">
        <f>'[1]МЯСО, РЫБА'!$A$398</f>
        <v>19.38</v>
      </c>
      <c r="I15" s="40">
        <f>'[1]МЯСО, РЫБА'!$C$398</f>
        <v>15.7</v>
      </c>
      <c r="J15" s="40">
        <f>'[1]МЯСО, РЫБА'!$E$398</f>
        <v>1.7</v>
      </c>
    </row>
    <row r="16" spans="1:10">
      <c r="A16" s="3"/>
      <c r="B16" s="1" t="s">
        <v>31</v>
      </c>
      <c r="C16" s="35" t="s">
        <v>40</v>
      </c>
      <c r="D16" s="20" t="str">
        <f>[1]ГАРНИРЫ!$E$54</f>
        <v>Макаронные изделия отварные</v>
      </c>
      <c r="E16" s="35">
        <f>[1]ГАРНИРЫ!$E$57</f>
        <v>150</v>
      </c>
      <c r="F16" s="30"/>
      <c r="G16" s="36">
        <f>[1]ГАРНИРЫ!$G$74</f>
        <v>187.9</v>
      </c>
      <c r="H16" s="36">
        <f>[1]ГАРНИРЫ!$A$74</f>
        <v>5.5</v>
      </c>
      <c r="I16" s="36">
        <f>[1]ГАРНИРЫ!$C$74</f>
        <v>5.3</v>
      </c>
      <c r="J16" s="36">
        <f>[1]ГАРНИРЫ!$E$74</f>
        <v>31.3</v>
      </c>
    </row>
    <row r="17" spans="1:13">
      <c r="A17" s="3"/>
      <c r="B17" s="1" t="s">
        <v>24</v>
      </c>
      <c r="C17" s="18" t="s">
        <v>41</v>
      </c>
      <c r="D17" s="20" t="str">
        <f>[1]НАПИТКИ!$P$442</f>
        <v>Чай фруктовый</v>
      </c>
      <c r="E17" s="35">
        <f>[1]НАПИТКИ!$P$445</f>
        <v>0</v>
      </c>
      <c r="F17" s="30"/>
      <c r="G17" s="36">
        <f>[1]НАПИТКИ!$R$458</f>
        <v>61.777777777777779</v>
      </c>
      <c r="H17" s="36">
        <f>[1]НАПИТКИ!$L$458</f>
        <v>0.55555555555555558</v>
      </c>
      <c r="I17" s="36">
        <f>[1]НАПИТКИ!$N$458</f>
        <v>0</v>
      </c>
      <c r="J17" s="36">
        <f>[1]НАПИТКИ!$P$458</f>
        <v>10.333333333333334</v>
      </c>
    </row>
    <row r="18" spans="1:13">
      <c r="A18" s="3"/>
      <c r="B18" s="1" t="s">
        <v>17</v>
      </c>
      <c r="C18" s="18" t="s">
        <v>22</v>
      </c>
      <c r="D18" s="20" t="str">
        <f>'[1]ГАСТРОНОМИЯ, ВЫПЕЧКА'!$AA$52</f>
        <v>Хлеб пшеничный</v>
      </c>
      <c r="E18" s="35">
        <f>'[1]ГАСТРОНОМИЯ, ВЫПЕЧКА'!$AA$54</f>
        <v>45</v>
      </c>
      <c r="F18" s="30"/>
      <c r="G18" s="36">
        <f>'[1]ГАСТРОНОМИЯ, ВЫПЕЧКА'!$AC$72</f>
        <v>93.857142857142861</v>
      </c>
      <c r="H18" s="36">
        <f>'[1]ГАСТРОНОМИЯ, ВЫПЕЧКА'!$W$72</f>
        <v>0.38571428571428573</v>
      </c>
      <c r="I18" s="36">
        <f>'[1]ГАСТРОНОМИЯ, ВЫПЕЧКА'!$Y$72</f>
        <v>5.1428571428571428E-2</v>
      </c>
      <c r="J18" s="36">
        <f>'[1]ГАСТРОНОМИЯ, ВЫПЕЧКА'!$AA$72</f>
        <v>21.857142857142858</v>
      </c>
      <c r="M18" t="s">
        <v>28</v>
      </c>
    </row>
    <row r="19" spans="1:13">
      <c r="A19" s="3"/>
      <c r="B19" s="1" t="s">
        <v>15</v>
      </c>
      <c r="C19" s="18" t="s">
        <v>23</v>
      </c>
      <c r="D19" s="20" t="str">
        <f>'[1]ГАСТРОНОМИЯ, ВЫПЕЧКА'!$AA$11</f>
        <v>Хлеб ржано-пшеничный</v>
      </c>
      <c r="E19" s="35">
        <f>'[1]ГАСТРОНОМИЯ, ВЫПЕЧКА'!$AA$13</f>
        <v>30</v>
      </c>
      <c r="F19" s="30"/>
      <c r="G19" s="36">
        <f>'[1]ГАСТРОНОМИЯ, ВЫПЕЧКА'!$AC$31</f>
        <v>52.5</v>
      </c>
      <c r="H19" s="36">
        <f>'[1]ГАСТРОНОМИЯ, ВЫПЕЧКА'!$W$31</f>
        <v>1.5</v>
      </c>
      <c r="I19" s="36">
        <f>'[1]ГАСТРОНОМИЯ, ВЫПЕЧКА'!$Y$31</f>
        <v>1.05</v>
      </c>
      <c r="J19" s="36">
        <f>'[1]ГАСТРОНОМИЯ, ВЫПЕЧКА'!$AA$31</f>
        <v>10.050000000000001</v>
      </c>
    </row>
    <row r="20" spans="1:13">
      <c r="A20" s="3"/>
      <c r="B20" s="17"/>
      <c r="C20" s="18"/>
      <c r="D20" s="20"/>
      <c r="E20" s="35"/>
      <c r="F20" s="31"/>
      <c r="G20" s="36"/>
      <c r="H20" s="36"/>
      <c r="I20" s="36"/>
      <c r="J20" s="36"/>
    </row>
    <row r="21" spans="1:13" ht="15.75" thickBot="1">
      <c r="A21" s="4"/>
      <c r="B21" s="5"/>
      <c r="C21" s="5"/>
      <c r="D21" s="28" t="s">
        <v>25</v>
      </c>
      <c r="E21" s="22">
        <f>SUM(E13:E20)</f>
        <v>575</v>
      </c>
      <c r="F21" s="23">
        <v>75.52</v>
      </c>
      <c r="G21" s="23">
        <f>SUM(G13:G20)</f>
        <v>776.93492063492067</v>
      </c>
      <c r="H21" s="23">
        <f>SUM(H13:H20)</f>
        <v>32.42126984126984</v>
      </c>
      <c r="I21" s="23">
        <f>SUM(I13:I20)</f>
        <v>30.80142857142857</v>
      </c>
      <c r="J21" s="24">
        <f>SUM(J13:J20)</f>
        <v>89.240476190476187</v>
      </c>
    </row>
    <row r="22" spans="1:13">
      <c r="E22" s="32">
        <f>E21+E12</f>
        <v>1125</v>
      </c>
      <c r="F22" s="33"/>
      <c r="G22" s="34">
        <f>G21+G12</f>
        <v>1348.6438095238095</v>
      </c>
      <c r="H22" s="34">
        <f>H21+H12</f>
        <v>47.881269841269841</v>
      </c>
      <c r="I22" s="34">
        <f>I21+I12</f>
        <v>48.868095238095236</v>
      </c>
      <c r="J22" s="34">
        <f>J21+J12</f>
        <v>165.07825396825399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2023-01-16T08:02:39Z</dcterms:modified>
</cp:coreProperties>
</file>